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LDF\"/>
    </mc:Choice>
  </mc:AlternateContent>
  <xr:revisionPtr revIDLastSave="0" documentId="13_ncr:1_{0B057531-7C84-4F80-9F1D-3F9F4EF3AE8E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EAI_DET!$B$2:$H$79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  <c r="G30" i="1"/>
  <c r="H32" i="1"/>
  <c r="H33" i="1"/>
  <c r="H34" i="1"/>
  <c r="H35" i="1"/>
  <c r="H31" i="1"/>
  <c r="H77" i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E71" i="1"/>
  <c r="E70" i="1" s="1"/>
  <c r="E77" i="1"/>
  <c r="E76" i="1"/>
  <c r="E64" i="1"/>
  <c r="E63" i="1"/>
  <c r="E66" i="1"/>
  <c r="E65" i="1"/>
  <c r="E59" i="1"/>
  <c r="E60" i="1"/>
  <c r="E61" i="1"/>
  <c r="E57" i="1" s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/>
  <c r="F78" i="1"/>
  <c r="D78" i="1"/>
  <c r="C78" i="1"/>
  <c r="G70" i="1"/>
  <c r="F70" i="1"/>
  <c r="D70" i="1"/>
  <c r="C70" i="1"/>
  <c r="G62" i="1"/>
  <c r="F62" i="1"/>
  <c r="D62" i="1"/>
  <c r="C62" i="1"/>
  <c r="G57" i="1"/>
  <c r="F57" i="1"/>
  <c r="F68" i="1" s="1"/>
  <c r="D57" i="1"/>
  <c r="C57" i="1"/>
  <c r="G48" i="1"/>
  <c r="G68" i="1" s="1"/>
  <c r="F48" i="1"/>
  <c r="D48" i="1"/>
  <c r="C48" i="1"/>
  <c r="G39" i="1"/>
  <c r="H39" i="1" s="1"/>
  <c r="F39" i="1"/>
  <c r="D39" i="1"/>
  <c r="C39" i="1"/>
  <c r="G37" i="1"/>
  <c r="F37" i="1"/>
  <c r="D37" i="1"/>
  <c r="E37" i="1" s="1"/>
  <c r="C37" i="1"/>
  <c r="D30" i="1"/>
  <c r="C30" i="1"/>
  <c r="G17" i="1"/>
  <c r="F17" i="1"/>
  <c r="D17" i="1"/>
  <c r="C17" i="1"/>
  <c r="C43" i="1" s="1"/>
  <c r="D68" i="1"/>
  <c r="H37" i="1"/>
  <c r="E39" i="1"/>
  <c r="H78" i="1" l="1"/>
  <c r="D43" i="1"/>
  <c r="D73" i="1" s="1"/>
  <c r="E30" i="1"/>
  <c r="E62" i="1"/>
  <c r="E78" i="1"/>
  <c r="H30" i="1"/>
  <c r="C68" i="1"/>
  <c r="C73" i="1" s="1"/>
  <c r="H57" i="1"/>
  <c r="H48" i="1"/>
  <c r="E48" i="1"/>
  <c r="E68" i="1" s="1"/>
  <c r="G43" i="1"/>
  <c r="G73" i="1" s="1"/>
  <c r="F43" i="1"/>
  <c r="F73" i="1" s="1"/>
  <c r="H17" i="1"/>
  <c r="E17" i="1"/>
  <c r="H43" i="1" l="1"/>
  <c r="E43" i="1"/>
  <c r="E73" i="1" s="1"/>
  <c r="H68" i="1"/>
  <c r="H73" i="1" l="1"/>
</calcChain>
</file>

<file path=xl/sharedStrings.xml><?xml version="1.0" encoding="utf-8"?>
<sst xmlns="http://schemas.openxmlformats.org/spreadsheetml/2006/main" count="89" uniqueCount="78">
  <si>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</si>
  <si>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</si>
  <si>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</si>
  <si>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</si>
  <si>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</si>
  <si>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</si>
  <si>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</si>
  <si>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</si>
  <si>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</si>
  <si>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</si>
  <si>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</si>
  <si>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</si>
  <si>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</si>
  <si>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</si>
  <si>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</si>
  <si>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</si>
  <si>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</si>
  <si>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</si>
  <si>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</si>
  <si>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</si>
  <si>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</si>
  <si>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</si>
  <si>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</si>
  <si>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</si>
  <si>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</si>
  <si>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</si>
  <si>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</si>
  <si>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</si>
  <si>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</si>
  <si>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</si>
  <si>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</si>
  <si>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</si>
  <si>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</si>
  <si>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</si>
  <si>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</si>
  <si>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</si>
  <si>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</si>
  <si>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</si>
  <si>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</si>
  <si>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</si>
  <si>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</si>
  <si>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</si>
  <si>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</si>
  <si>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</si>
  <si>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</si>
  <si>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</si>
  <si>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</si>
  <si>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</si>
  <si>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</si>
  <si>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</si>
  <si>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</si>
  <si>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</si>
  <si>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</si>
  <si>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</si>
  <si>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</si>
  <si>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</si>
  <si>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</si>
  <si>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</si>
  <si>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</si>
  <si>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</si>
  <si>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</si>
  <si>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</si>
  <si>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</si>
  <si>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</si>
  <si>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</si>
  <si>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</si>
  <si>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</si>
  <si>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</si>
  <si>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</si>
  <si>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</si>
  <si>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</si>
  <si>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</si>
  <si>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</si>
  <si>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</si>
  <si>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</si>
  <si>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</si>
  <si>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0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</si>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</sst>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97"/>
  <sheetViews>
    <sheetView tabSelected="1" zoomScaleNormal="100" workbookViewId="0">
      <selection activeCell="N64" sqref="N64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5.28515625" style="2" bestFit="1" customWidth="1"/>
    <col min="9" max="9" width="4.5703125" style="2" customWidth="1"/>
    <col min="10" max="10" width="11.85546875" style="2" bestFit="1" customWidth="1"/>
    <col min="11" max="16384" width="11.42578125" style="2"/>
  </cols>
  <sheetData>
    <row r="1" spans="2:10" ht="12.75" customHeight="1" thickBot="1" x14ac:dyDescent="0.25">
      <c r="I1" s="3" t="s">
        <v>0</v>
      </c>
    </row>
    <row r="2" spans="2:10" x14ac:dyDescent="0.2">
      <c r="B2" s="37" t="s">
        <v>75</v>
      </c>
      <c r="C2" s="38"/>
      <c r="D2" s="38"/>
      <c r="E2" s="38"/>
      <c r="F2" s="38"/>
      <c r="G2" s="38"/>
      <c r="H2" s="39"/>
    </row>
    <row r="3" spans="2:10" x14ac:dyDescent="0.2">
      <c r="B3" s="40" t="s">
        <v>1</v>
      </c>
      <c r="C3" s="41"/>
      <c r="D3" s="41"/>
      <c r="E3" s="41"/>
      <c r="F3" s="41"/>
      <c r="G3" s="41"/>
      <c r="H3" s="42"/>
    </row>
    <row r="4" spans="2:10" x14ac:dyDescent="0.2">
      <c r="B4" s="43" t="s">
        <v>77</v>
      </c>
      <c r="C4" s="44"/>
      <c r="D4" s="44"/>
      <c r="E4" s="44"/>
      <c r="F4" s="44"/>
      <c r="G4" s="44"/>
      <c r="H4" s="45"/>
    </row>
    <row r="5" spans="2:10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10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10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10" ht="15" customHeight="1" x14ac:dyDescent="0.2">
      <c r="B8" s="5"/>
      <c r="C8" s="6"/>
      <c r="D8" s="6"/>
      <c r="E8" s="28"/>
      <c r="F8" s="6"/>
      <c r="G8" s="6"/>
      <c r="H8" s="28"/>
    </row>
    <row r="9" spans="2:10" x14ac:dyDescent="0.2">
      <c r="B9" s="7" t="s">
        <v>11</v>
      </c>
      <c r="C9" s="8"/>
      <c r="D9" s="8"/>
      <c r="E9" s="29"/>
      <c r="F9" s="8"/>
      <c r="G9" s="8"/>
      <c r="H9" s="29"/>
    </row>
    <row r="10" spans="2:10" x14ac:dyDescent="0.2">
      <c r="B10" s="9" t="s">
        <v>12</v>
      </c>
      <c r="C10" s="25">
        <v>1168535785.52</v>
      </c>
      <c r="D10" s="25">
        <v>260788127.00999999</v>
      </c>
      <c r="E10" s="27">
        <f>SUM(C10:D10)</f>
        <v>1429323912.53</v>
      </c>
      <c r="F10" s="25">
        <v>1455975261.26</v>
      </c>
      <c r="G10" s="25">
        <v>1455975261.26</v>
      </c>
      <c r="H10" s="27">
        <f>SUM(G10-C10)</f>
        <v>287439475.74000001</v>
      </c>
      <c r="J10" s="57"/>
    </row>
    <row r="11" spans="2:10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10" x14ac:dyDescent="0.2">
      <c r="B12" s="9" t="s">
        <v>14</v>
      </c>
      <c r="C12" s="25">
        <v>60627909.009999998</v>
      </c>
      <c r="D12" s="25">
        <v>6409351.0599999996</v>
      </c>
      <c r="E12" s="27">
        <f t="shared" si="0"/>
        <v>67037260.07</v>
      </c>
      <c r="F12" s="25">
        <v>74235808.599999994</v>
      </c>
      <c r="G12" s="25">
        <v>74235808.599999994</v>
      </c>
      <c r="H12" s="34">
        <f t="shared" si="1"/>
        <v>13607899.589999996</v>
      </c>
    </row>
    <row r="13" spans="2:10" x14ac:dyDescent="0.2">
      <c r="B13" s="9" t="s">
        <v>15</v>
      </c>
      <c r="C13" s="25">
        <v>313592189.06999999</v>
      </c>
      <c r="D13" s="25">
        <v>95185303.560000002</v>
      </c>
      <c r="E13" s="27">
        <f t="shared" si="0"/>
        <v>408777492.63</v>
      </c>
      <c r="F13" s="25">
        <v>410294277.76999998</v>
      </c>
      <c r="G13" s="25">
        <v>410294277.76999998</v>
      </c>
      <c r="H13" s="34">
        <f t="shared" si="1"/>
        <v>96702088.699999988</v>
      </c>
      <c r="J13" s="57"/>
    </row>
    <row r="14" spans="2:10" x14ac:dyDescent="0.2">
      <c r="B14" s="9" t="s">
        <v>16</v>
      </c>
      <c r="C14" s="25">
        <v>14672515.6</v>
      </c>
      <c r="D14" s="25">
        <v>15649439.220000001</v>
      </c>
      <c r="E14" s="27">
        <f t="shared" si="0"/>
        <v>30321954.82</v>
      </c>
      <c r="F14" s="25">
        <v>37727354.579999998</v>
      </c>
      <c r="G14" s="25">
        <v>37727354.579999998</v>
      </c>
      <c r="H14" s="34">
        <f t="shared" si="1"/>
        <v>23054838.979999997</v>
      </c>
    </row>
    <row r="15" spans="2:10" x14ac:dyDescent="0.2">
      <c r="B15" s="9" t="s">
        <v>17</v>
      </c>
      <c r="C15" s="25">
        <v>6019297.7999999998</v>
      </c>
      <c r="D15" s="25">
        <v>11567141.23</v>
      </c>
      <c r="E15" s="27">
        <f t="shared" si="0"/>
        <v>17586439.030000001</v>
      </c>
      <c r="F15" s="25">
        <v>33309359.940000001</v>
      </c>
      <c r="G15" s="25">
        <v>33309359.940000001</v>
      </c>
      <c r="H15" s="34">
        <f t="shared" si="1"/>
        <v>27290062.140000001</v>
      </c>
    </row>
    <row r="16" spans="2:10" ht="15" customHeight="1" x14ac:dyDescent="0.2">
      <c r="B16" s="10" t="s">
        <v>18</v>
      </c>
      <c r="C16" s="25">
        <v>0</v>
      </c>
      <c r="D16" s="25">
        <v>0</v>
      </c>
      <c r="E16" s="27">
        <f t="shared" si="0"/>
        <v>0</v>
      </c>
      <c r="F16" s="25">
        <v>0</v>
      </c>
      <c r="G16" s="25">
        <v>0</v>
      </c>
      <c r="H16" s="34">
        <f t="shared" si="1"/>
        <v>0</v>
      </c>
    </row>
    <row r="17" spans="2:8" x14ac:dyDescent="0.2">
      <c r="B17" s="9" t="s">
        <v>19</v>
      </c>
      <c r="C17" s="22">
        <f>SUM(C19:C29)</f>
        <v>1480024470.8100002</v>
      </c>
      <c r="D17" s="22">
        <f t="shared" ref="D17:G17" si="2">SUM(D19:D29)</f>
        <v>56961841.43</v>
      </c>
      <c r="E17" s="27">
        <f t="shared" si="0"/>
        <v>1536986312.2400002</v>
      </c>
      <c r="F17" s="22">
        <f t="shared" si="2"/>
        <v>1531433464.9899995</v>
      </c>
      <c r="G17" s="22">
        <f t="shared" si="2"/>
        <v>1531433464.9899995</v>
      </c>
      <c r="H17" s="34">
        <f t="shared" si="1"/>
        <v>51408994.179999352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969340478.70000005</v>
      </c>
      <c r="D19" s="26">
        <v>33486724.560000002</v>
      </c>
      <c r="E19" s="30">
        <f>SUM(C19:D19)</f>
        <v>1002827203.26</v>
      </c>
      <c r="F19" s="26">
        <v>1011779242.88</v>
      </c>
      <c r="G19" s="26">
        <v>1011779242.88</v>
      </c>
      <c r="H19" s="30">
        <f>SUM(G19-C19)</f>
        <v>42438764.179999948</v>
      </c>
    </row>
    <row r="20" spans="2:8" x14ac:dyDescent="0.2">
      <c r="B20" s="12" t="s">
        <v>22</v>
      </c>
      <c r="C20" s="26">
        <v>261331717.27000001</v>
      </c>
      <c r="D20" s="26">
        <v>2353017.44</v>
      </c>
      <c r="E20" s="30">
        <f t="shared" ref="E20:E41" si="3">SUM(C20:D20)</f>
        <v>263684734.71000001</v>
      </c>
      <c r="F20" s="26">
        <v>254846213.97999999</v>
      </c>
      <c r="G20" s="26">
        <v>254846213.97999999</v>
      </c>
      <c r="H20" s="30">
        <f t="shared" ref="H20:H29" si="4">SUM(G20-C20)</f>
        <v>-6485503.2900000215</v>
      </c>
    </row>
    <row r="21" spans="2:8" x14ac:dyDescent="0.2">
      <c r="B21" s="12" t="s">
        <v>23</v>
      </c>
      <c r="C21" s="26">
        <v>95492474.010000005</v>
      </c>
      <c r="D21" s="26">
        <v>0</v>
      </c>
      <c r="E21" s="30">
        <f t="shared" si="3"/>
        <v>95492474.010000005</v>
      </c>
      <c r="F21" s="26">
        <v>72072708.290000007</v>
      </c>
      <c r="G21" s="26">
        <v>72072708.290000007</v>
      </c>
      <c r="H21" s="30">
        <f t="shared" si="4"/>
        <v>-23419765.719999999</v>
      </c>
    </row>
    <row r="22" spans="2:8" x14ac:dyDescent="0.2">
      <c r="B22" s="12" t="s">
        <v>24</v>
      </c>
      <c r="C22" s="26" t="s">
        <v>76</v>
      </c>
      <c r="D22" s="26">
        <v>0</v>
      </c>
      <c r="E22" s="30">
        <f t="shared" si="3"/>
        <v>0</v>
      </c>
      <c r="F22" s="26" t="s">
        <v>76</v>
      </c>
      <c r="G22" s="26" t="s">
        <v>76</v>
      </c>
      <c r="H22" s="30">
        <f t="shared" si="4"/>
        <v>0</v>
      </c>
    </row>
    <row r="23" spans="2:8" x14ac:dyDescent="0.2">
      <c r="B23" s="12" t="s">
        <v>25</v>
      </c>
      <c r="C23" s="26" t="s">
        <v>76</v>
      </c>
      <c r="D23" s="26">
        <v>0</v>
      </c>
      <c r="E23" s="30">
        <f t="shared" si="3"/>
        <v>0</v>
      </c>
      <c r="F23" s="26" t="s">
        <v>76</v>
      </c>
      <c r="G23" s="26" t="s">
        <v>76</v>
      </c>
      <c r="H23" s="30">
        <f t="shared" si="4"/>
        <v>0</v>
      </c>
    </row>
    <row r="24" spans="2:8" x14ac:dyDescent="0.2">
      <c r="B24" s="12" t="s">
        <v>26</v>
      </c>
      <c r="C24" s="26">
        <v>25711586.940000001</v>
      </c>
      <c r="D24" s="26">
        <v>0</v>
      </c>
      <c r="E24" s="30">
        <f t="shared" si="3"/>
        <v>25711586.940000001</v>
      </c>
      <c r="F24" s="26">
        <v>30395505.120000001</v>
      </c>
      <c r="G24" s="26">
        <v>30395505.120000001</v>
      </c>
      <c r="H24" s="30">
        <f t="shared" si="4"/>
        <v>4683918.18</v>
      </c>
    </row>
    <row r="25" spans="2:8" x14ac:dyDescent="0.2">
      <c r="B25" s="12" t="s">
        <v>27</v>
      </c>
      <c r="C25" s="26" t="s">
        <v>76</v>
      </c>
      <c r="D25" s="26">
        <v>0</v>
      </c>
      <c r="E25" s="30">
        <f t="shared" si="3"/>
        <v>0</v>
      </c>
      <c r="F25" s="26" t="s">
        <v>76</v>
      </c>
      <c r="G25" s="26" t="s">
        <v>76</v>
      </c>
      <c r="H25" s="30">
        <f t="shared" si="4"/>
        <v>0</v>
      </c>
    </row>
    <row r="26" spans="2:8" x14ac:dyDescent="0.2">
      <c r="B26" s="12" t="s">
        <v>28</v>
      </c>
      <c r="C26" s="26" t="s">
        <v>76</v>
      </c>
      <c r="D26" s="26">
        <v>0</v>
      </c>
      <c r="E26" s="30">
        <f t="shared" si="3"/>
        <v>0</v>
      </c>
      <c r="F26" s="26" t="s">
        <v>76</v>
      </c>
      <c r="G26" s="26" t="s">
        <v>76</v>
      </c>
      <c r="H26" s="30">
        <f t="shared" si="4"/>
        <v>0</v>
      </c>
    </row>
    <row r="27" spans="2:8" x14ac:dyDescent="0.2">
      <c r="B27" s="12" t="s">
        <v>29</v>
      </c>
      <c r="C27" s="26">
        <v>37592844.399999999</v>
      </c>
      <c r="D27" s="26">
        <v>0</v>
      </c>
      <c r="E27" s="30">
        <f t="shared" si="3"/>
        <v>37592844.399999999</v>
      </c>
      <c r="F27" s="26">
        <v>34839558.799999997</v>
      </c>
      <c r="G27" s="26">
        <v>34839558.799999997</v>
      </c>
      <c r="H27" s="30">
        <f t="shared" si="4"/>
        <v>-2753285.6000000015</v>
      </c>
    </row>
    <row r="28" spans="2:8" x14ac:dyDescent="0.2">
      <c r="B28" s="12" t="s">
        <v>30</v>
      </c>
      <c r="C28" s="26">
        <v>90555369.489999995</v>
      </c>
      <c r="D28" s="26">
        <v>17967141.57</v>
      </c>
      <c r="E28" s="30">
        <f t="shared" si="3"/>
        <v>108522511.06</v>
      </c>
      <c r="F28" s="26">
        <v>124345278.06</v>
      </c>
      <c r="G28" s="26">
        <v>124345278.06</v>
      </c>
      <c r="H28" s="30">
        <f t="shared" si="4"/>
        <v>33789908.570000008</v>
      </c>
    </row>
    <row r="29" spans="2:8" ht="24" x14ac:dyDescent="0.2">
      <c r="B29" s="12" t="s">
        <v>31</v>
      </c>
      <c r="C29" s="26">
        <v>0</v>
      </c>
      <c r="D29" s="26">
        <v>3154957.86</v>
      </c>
      <c r="E29" s="30">
        <f t="shared" si="3"/>
        <v>3154957.86</v>
      </c>
      <c r="F29" s="26">
        <v>3154957.86</v>
      </c>
      <c r="G29" s="26">
        <v>3154957.86</v>
      </c>
      <c r="H29" s="30">
        <f t="shared" si="4"/>
        <v>3154957.86</v>
      </c>
    </row>
    <row r="30" spans="2:8" ht="24.75" customHeight="1" x14ac:dyDescent="0.2">
      <c r="B30" s="10" t="s">
        <v>32</v>
      </c>
      <c r="C30" s="22">
        <f>SUM(C31:C35)</f>
        <v>20299879.5</v>
      </c>
      <c r="D30" s="22">
        <f t="shared" ref="D30:G30" si="5">SUM(D31:D35)</f>
        <v>0</v>
      </c>
      <c r="E30" s="27">
        <f t="shared" si="3"/>
        <v>20299879.5</v>
      </c>
      <c r="F30" s="22">
        <f t="shared" si="5"/>
        <v>25852726.75</v>
      </c>
      <c r="G30" s="22">
        <f t="shared" si="5"/>
        <v>25852726.75</v>
      </c>
      <c r="H30" s="27">
        <f>SUM(H31:H35)</f>
        <v>5552847.2499999991</v>
      </c>
    </row>
    <row r="31" spans="2:8" x14ac:dyDescent="0.2">
      <c r="B31" s="13" t="s">
        <v>33</v>
      </c>
      <c r="C31" s="26">
        <v>20398.38</v>
      </c>
      <c r="D31" s="26">
        <v>0</v>
      </c>
      <c r="E31" s="30">
        <f t="shared" si="3"/>
        <v>20398.38</v>
      </c>
      <c r="F31" s="26">
        <v>1937231.5</v>
      </c>
      <c r="G31" s="26">
        <v>1937231.5</v>
      </c>
      <c r="H31" s="30">
        <f>SUM(G31-C31)</f>
        <v>1916833.12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4323495.9800000004</v>
      </c>
      <c r="G32" s="26">
        <v>4323495.9800000004</v>
      </c>
      <c r="H32" s="30">
        <f t="shared" ref="H32:H35" si="6">SUM(G32-C32)</f>
        <v>4323495.9800000004</v>
      </c>
    </row>
    <row r="33" spans="2:8" x14ac:dyDescent="0.2">
      <c r="B33" s="13" t="s">
        <v>35</v>
      </c>
      <c r="C33" s="26">
        <v>20279481.120000001</v>
      </c>
      <c r="D33" s="26">
        <v>0</v>
      </c>
      <c r="E33" s="30">
        <f t="shared" si="3"/>
        <v>20279481.120000001</v>
      </c>
      <c r="F33" s="26">
        <v>19591999.27</v>
      </c>
      <c r="G33" s="26">
        <v>19591999.27</v>
      </c>
      <c r="H33" s="30">
        <f t="shared" si="6"/>
        <v>-687481.85000000149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3063772047.3099999</v>
      </c>
      <c r="D43" s="56">
        <f t="shared" ref="D43:H43" si="10">SUM(D10:D17,D30,D36,D37,D39)</f>
        <v>446561203.51000005</v>
      </c>
      <c r="E43" s="36">
        <f t="shared" si="10"/>
        <v>3510333250.8200002</v>
      </c>
      <c r="F43" s="56">
        <f t="shared" si="10"/>
        <v>3568828253.8899994</v>
      </c>
      <c r="G43" s="56">
        <f t="shared" si="10"/>
        <v>3568828253.8899994</v>
      </c>
      <c r="H43" s="36">
        <f t="shared" si="10"/>
        <v>505056206.57999933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796123727.97000003</v>
      </c>
      <c r="D48" s="22">
        <f t="shared" ref="D48:G48" si="11">SUM(D49:D56)</f>
        <v>-2688405.52</v>
      </c>
      <c r="E48" s="27">
        <f>SUM(E49:E56)</f>
        <v>793435322.44999993</v>
      </c>
      <c r="F48" s="22">
        <f t="shared" si="11"/>
        <v>795734710.10000002</v>
      </c>
      <c r="G48" s="22">
        <f t="shared" si="11"/>
        <v>795734710.10000002</v>
      </c>
      <c r="H48" s="27">
        <f>SUM(H49:H56)</f>
        <v>-389017.87000000477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96711781</v>
      </c>
      <c r="D51" s="26">
        <v>-2675964.0800000005</v>
      </c>
      <c r="E51" s="30">
        <f t="shared" si="12"/>
        <v>94035816.920000002</v>
      </c>
      <c r="F51" s="26">
        <v>95976071</v>
      </c>
      <c r="G51" s="26">
        <v>95976071</v>
      </c>
      <c r="H51" s="30">
        <f t="shared" si="13"/>
        <v>-735710</v>
      </c>
    </row>
    <row r="52" spans="2:8" ht="36" x14ac:dyDescent="0.2">
      <c r="B52" s="10" t="s">
        <v>52</v>
      </c>
      <c r="C52" s="26">
        <v>699411946.97000003</v>
      </c>
      <c r="D52" s="26">
        <v>-12441.439999999478</v>
      </c>
      <c r="E52" s="30">
        <f t="shared" si="12"/>
        <v>699399505.52999997</v>
      </c>
      <c r="F52" s="26">
        <v>699758639.10000002</v>
      </c>
      <c r="G52" s="26">
        <v>699758639.10000002</v>
      </c>
      <c r="H52" s="30">
        <f t="shared" si="13"/>
        <v>346692.12999999523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170331422.46000001</v>
      </c>
      <c r="D57" s="22">
        <f t="shared" ref="D57:G57" si="14">SUM(D58:D61)</f>
        <v>59732008.75</v>
      </c>
      <c r="E57" s="27">
        <f t="shared" si="14"/>
        <v>230063431.21000001</v>
      </c>
      <c r="F57" s="22">
        <f t="shared" si="14"/>
        <v>230238431.27000001</v>
      </c>
      <c r="G57" s="22">
        <f t="shared" si="14"/>
        <v>230238431.27000001</v>
      </c>
      <c r="H57" s="27">
        <f>SUM(H58:H61)</f>
        <v>59907008.810000002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170331422.46000001</v>
      </c>
      <c r="D61" s="26">
        <v>59732008.75</v>
      </c>
      <c r="E61" s="30">
        <f t="shared" si="15"/>
        <v>230063431.21000001</v>
      </c>
      <c r="F61" s="26">
        <v>230238431.27000001</v>
      </c>
      <c r="G61" s="26">
        <v>230238431.27000001</v>
      </c>
      <c r="H61" s="30">
        <f t="shared" si="16"/>
        <v>59907008.810000002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10886602.5</v>
      </c>
      <c r="E65" s="27">
        <f>SUM(D65,C65)</f>
        <v>10886602.5</v>
      </c>
      <c r="F65" s="25">
        <v>10886602.5</v>
      </c>
      <c r="G65" s="25">
        <v>10886602.5</v>
      </c>
      <c r="H65" s="27">
        <f>SUM(G65-C65)</f>
        <v>10886602.5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966455150.43000007</v>
      </c>
      <c r="D68" s="22">
        <f t="shared" ref="D68:G68" si="18">SUM(D48,D57,D62,D65,D66)</f>
        <v>67930205.729999989</v>
      </c>
      <c r="E68" s="27">
        <f t="shared" si="18"/>
        <v>1034385356.16</v>
      </c>
      <c r="F68" s="22">
        <f t="shared" si="18"/>
        <v>1036859743.87</v>
      </c>
      <c r="G68" s="22">
        <f t="shared" si="18"/>
        <v>1036859743.87</v>
      </c>
      <c r="H68" s="27">
        <f>SUM(H48,H57,H62,H65,H66)</f>
        <v>70404593.439999998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450000000</v>
      </c>
      <c r="D70" s="22">
        <f t="shared" ref="D70:G70" si="19">D71</f>
        <v>-162000000</v>
      </c>
      <c r="E70" s="27">
        <f t="shared" si="19"/>
        <v>288000000</v>
      </c>
      <c r="F70" s="22">
        <f t="shared" si="19"/>
        <v>288000000</v>
      </c>
      <c r="G70" s="22">
        <f t="shared" si="19"/>
        <v>288000000</v>
      </c>
      <c r="H70" s="27">
        <f>H71</f>
        <v>-162000000</v>
      </c>
    </row>
    <row r="71" spans="2:8" x14ac:dyDescent="0.2">
      <c r="B71" s="9" t="s">
        <v>69</v>
      </c>
      <c r="C71" s="26">
        <v>450000000</v>
      </c>
      <c r="D71" s="26">
        <v>-162000000</v>
      </c>
      <c r="E71" s="26">
        <f t="shared" ref="E71" si="20">SUM(C71:D71)</f>
        <v>288000000</v>
      </c>
      <c r="F71" s="26">
        <v>288000000</v>
      </c>
      <c r="G71" s="26">
        <v>288000000</v>
      </c>
      <c r="H71" s="26">
        <f>SUM(G71-C71)</f>
        <v>-162000000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4480227197.7399998</v>
      </c>
      <c r="D73" s="22">
        <f t="shared" ref="D73:G73" si="21">SUM(D43,D68,D70)</f>
        <v>352491409.24000001</v>
      </c>
      <c r="E73" s="27">
        <f t="shared" si="21"/>
        <v>4832718606.9800005</v>
      </c>
      <c r="F73" s="22">
        <f t="shared" si="21"/>
        <v>4893687997.7599993</v>
      </c>
      <c r="G73" s="22">
        <f t="shared" si="21"/>
        <v>4893687997.7599993</v>
      </c>
      <c r="H73" s="27">
        <f>SUM(H43,H68,H70)</f>
        <v>413460800.01999927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450000000</v>
      </c>
      <c r="D76" s="26">
        <v>-162000000</v>
      </c>
      <c r="E76" s="30">
        <f t="shared" ref="E76:E77" si="22">SUM(C76:D76)</f>
        <v>288000000</v>
      </c>
      <c r="F76" s="26">
        <v>288000000</v>
      </c>
      <c r="G76" s="26">
        <v>288000000</v>
      </c>
      <c r="H76" s="30">
        <f>SUM(G76-C76)</f>
        <v>-162000000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450000000</v>
      </c>
      <c r="D78" s="21">
        <f t="shared" ref="D78:G78" si="23">SUM(D76:D77)</f>
        <v>-162000000</v>
      </c>
      <c r="E78" s="33">
        <f t="shared" si="23"/>
        <v>288000000</v>
      </c>
      <c r="F78" s="21">
        <f t="shared" si="23"/>
        <v>288000000</v>
      </c>
      <c r="G78" s="21">
        <f t="shared" si="23"/>
        <v>288000000</v>
      </c>
      <c r="H78" s="33">
        <f>SUM(G78-C78)</f>
        <v>-162000000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rintOptions horizontalCentered="1"/>
  <pageMargins left="0.23622047244094491" right="0.23622047244094491" top="0.94488188976377963" bottom="0.35433070866141736" header="0.31496062992125984" footer="0.31496062992125984"/>
  <pageSetup scale="6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2022-04-22T20:53:04Z</cp:lastPrinted>
  <dcterms:created xsi:type="dcterms:W3CDTF">2020-01-08T20:55:35Z</dcterms:created>
  <dcterms:modified xsi:type="dcterms:W3CDTF">2023-01-23T21:30:34Z</dcterms:modified>
</cp:coreProperties>
</file>